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📋 Инструкция" sheetId="1" state="visible" r:id="rId1"/>
    <sheet xmlns:r="http://schemas.openxmlformats.org/officeDocument/2006/relationships" name="⚙️ Inputs" sheetId="2" state="visible" r:id="rId2"/>
    <sheet xmlns:r="http://schemas.openxmlformats.org/officeDocument/2006/relationships" name="📈 P&amp;L" sheetId="3" state="visible" r:id="rId3"/>
    <sheet xmlns:r="http://schemas.openxmlformats.org/officeDocument/2006/relationships" name="💎 DCF" sheetId="4" state="visible" r:id="rId4"/>
    <sheet xmlns:r="http://schemas.openxmlformats.org/officeDocument/2006/relationships" name="🔬 Sensitivity" sheetId="5" state="visible" r:id="rId5"/>
    <sheet xmlns:r="http://schemas.openxmlformats.org/officeDocument/2006/relationships" name="📊 Charts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#,##0 ₽"/>
    <numFmt numFmtId="165" formatCode="0.0%"/>
    <numFmt numFmtId="166" formatCode="0.0&quot;%&quot;"/>
    <numFmt numFmtId="167" formatCode="0.000"/>
  </numFmts>
  <fonts count="19">
    <font>
      <name val="Calibri"/>
      <family val="2"/>
      <color theme="1"/>
      <sz val="11"/>
      <scheme val="minor"/>
    </font>
    <font>
      <name val="Calibri"/>
      <b val="1"/>
      <color rgb="0000F0FF"/>
      <sz val="18"/>
    </font>
    <font>
      <name val="Calibri"/>
      <color rgb="00888888"/>
      <sz val="10"/>
    </font>
    <font>
      <name val="Calibri"/>
      <b val="1"/>
      <color rgb="0000F0FF"/>
      <sz val="12"/>
    </font>
    <font>
      <name val="Calibri"/>
      <b val="1"/>
      <color rgb="00FFD700"/>
      <sz val="10"/>
    </font>
    <font>
      <name val="Calibri"/>
      <color rgb="00FFFFFF"/>
      <sz val="10"/>
    </font>
    <font>
      <name val="Calibri"/>
      <b val="1"/>
      <color rgb="0000F0FF"/>
      <sz val="16"/>
    </font>
    <font>
      <name val="Calibri"/>
      <b val="1"/>
      <color rgb="0000F0FF"/>
      <sz val="11"/>
    </font>
    <font>
      <name val="Calibri"/>
      <b val="1"/>
      <color rgb="00FFFFFF"/>
      <sz val="12"/>
    </font>
    <font>
      <name val="Calibri"/>
      <b val="1"/>
      <color rgb="000D0D0D"/>
      <sz val="10"/>
    </font>
    <font>
      <name val="Calibri"/>
      <b val="1"/>
      <color rgb="00FFFFFF"/>
      <sz val="11"/>
    </font>
    <font>
      <name val="Calibri"/>
      <color rgb="0000F0FF"/>
      <sz val="10"/>
    </font>
    <font>
      <name val="Calibri"/>
      <b val="1"/>
      <color rgb="00FFD700"/>
      <sz val="16"/>
    </font>
    <font>
      <name val="Calibri"/>
      <b val="1"/>
      <color rgb="00FFD700"/>
      <sz val="11"/>
    </font>
    <font>
      <name val="Calibri"/>
      <b val="1"/>
      <color rgb="0000FF88"/>
      <sz val="10"/>
    </font>
    <font>
      <name val="Calibri"/>
      <b val="1"/>
      <color rgb="00FF3860"/>
      <sz val="10"/>
    </font>
    <font>
      <name val="Calibri"/>
      <b val="1"/>
      <color rgb="000D0D0D"/>
      <sz val="13"/>
    </font>
    <font>
      <name val="Calibri"/>
      <b val="1"/>
      <color rgb="00FFD700"/>
      <sz val="12"/>
    </font>
    <font>
      <name val="Calibri"/>
      <b val="1"/>
      <color rgb="0000F0FF"/>
      <sz val="15"/>
    </font>
  </fonts>
  <fills count="15">
    <fill>
      <patternFill/>
    </fill>
    <fill>
      <patternFill patternType="gray125"/>
    </fill>
    <fill>
      <patternFill patternType="solid">
        <fgColor rgb="001A1A2E"/>
      </patternFill>
    </fill>
    <fill>
      <patternFill patternType="solid">
        <fgColor rgb="00111133"/>
      </patternFill>
    </fill>
    <fill>
      <patternFill patternType="solid">
        <fgColor rgb="000D0D0D"/>
      </patternFill>
    </fill>
    <fill>
      <patternFill patternType="solid">
        <fgColor rgb="007B2FFF"/>
      </patternFill>
    </fill>
    <fill>
      <patternFill patternType="solid">
        <fgColor rgb="00FFFACD"/>
      </patternFill>
    </fill>
    <fill>
      <patternFill patternType="solid">
        <fgColor rgb="001A1A00"/>
      </patternFill>
    </fill>
    <fill>
      <patternFill patternType="solid">
        <fgColor rgb="00FFD700"/>
      </patternFill>
    </fill>
    <fill>
      <patternFill patternType="solid">
        <fgColor rgb="002A2A00"/>
      </patternFill>
    </fill>
    <fill>
      <patternFill patternType="solid">
        <fgColor rgb="00CCCCAA"/>
      </patternFill>
    </fill>
    <fill>
      <patternFill patternType="solid">
        <fgColor rgb="00AACCAA"/>
      </patternFill>
    </fill>
    <fill>
      <patternFill patternType="solid">
        <fgColor rgb="0000AA55"/>
      </patternFill>
    </fill>
    <fill>
      <patternFill patternType="solid">
        <fgColor rgb="00CCAA66"/>
      </patternFill>
    </fill>
    <fill>
      <patternFill patternType="solid">
        <fgColor rgb="00CC4444"/>
      </patternFill>
    </fill>
  </fills>
  <borders count="2">
    <border>
      <left/>
      <right/>
      <top/>
      <bottom/>
      <diagonal/>
    </border>
    <border>
      <left style="thin">
        <color rgb="00333355"/>
      </left>
      <right style="thin">
        <color rgb="00333355"/>
      </right>
      <top style="thin">
        <color rgb="00333355"/>
      </top>
      <bottom style="thin">
        <color rgb="00333355"/>
      </bottom>
    </border>
  </borders>
  <cellStyleXfs count="1">
    <xf numFmtId="0" fontId="0" fillId="0" borderId="0"/>
  </cellStyleXfs>
  <cellXfs count="40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2" borderId="0" applyAlignment="1" pivotButton="0" quotePrefix="0" xfId="0">
      <alignment horizontal="center" vertical="center" wrapText="1"/>
    </xf>
    <xf numFmtId="0" fontId="3" fillId="3" borderId="0" pivotButton="0" quotePrefix="0" xfId="0"/>
    <xf numFmtId="0" fontId="4" fillId="4" borderId="1" applyAlignment="1" pivotButton="0" quotePrefix="0" xfId="0">
      <alignment vertical="center" wrapText="1"/>
    </xf>
    <xf numFmtId="0" fontId="5" fillId="4" borderId="1" applyAlignment="1" pivotButton="0" quotePrefix="0" xfId="0">
      <alignment vertical="center" wrapText="1"/>
    </xf>
    <xf numFmtId="0" fontId="6" fillId="4" borderId="0" applyAlignment="1" pivotButton="0" quotePrefix="0" xfId="0">
      <alignment horizontal="center" vertical="center" wrapText="1"/>
    </xf>
    <xf numFmtId="0" fontId="7" fillId="2" borderId="1" applyAlignment="1" pivotButton="0" quotePrefix="0" xfId="0">
      <alignment horizontal="center" vertical="center" wrapText="1"/>
    </xf>
    <xf numFmtId="0" fontId="8" fillId="5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vertical="center" wrapText="1"/>
    </xf>
    <xf numFmtId="164" fontId="9" fillId="6" borderId="1" applyAlignment="1" pivotButton="0" quotePrefix="0" xfId="0">
      <alignment horizontal="right" vertical="center"/>
    </xf>
    <xf numFmtId="0" fontId="2" fillId="2" borderId="1" applyAlignment="1" pivotButton="0" quotePrefix="0" xfId="0">
      <alignment horizontal="center" vertical="center" wrapText="1"/>
    </xf>
    <xf numFmtId="9" fontId="9" fillId="6" borderId="1" applyAlignment="1" pivotButton="0" quotePrefix="0" xfId="0">
      <alignment horizontal="right" vertical="center"/>
    </xf>
    <xf numFmtId="165" fontId="9" fillId="6" borderId="1" applyAlignment="1" pivotButton="0" quotePrefix="0" xfId="0">
      <alignment horizontal="right" vertical="center"/>
    </xf>
    <xf numFmtId="0" fontId="10" fillId="2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vertical="center" wrapText="1"/>
    </xf>
    <xf numFmtId="3" fontId="4" fillId="3" borderId="1" applyAlignment="1" pivotButton="0" quotePrefix="0" xfId="0">
      <alignment horizontal="right" vertical="center"/>
    </xf>
    <xf numFmtId="166" fontId="11" fillId="4" borderId="1" applyAlignment="1" pivotButton="0" quotePrefix="0" xfId="0">
      <alignment horizontal="right" vertical="center"/>
    </xf>
    <xf numFmtId="3" fontId="5" fillId="4" borderId="1" applyAlignment="1" pivotButton="0" quotePrefix="0" xfId="0">
      <alignment horizontal="right" vertical="center"/>
    </xf>
    <xf numFmtId="0" fontId="12" fillId="4" borderId="0" applyAlignment="1" pivotButton="0" quotePrefix="0" xfId="0">
      <alignment horizontal="center" vertical="center" wrapText="1"/>
    </xf>
    <xf numFmtId="0" fontId="13" fillId="2" borderId="1" applyAlignment="1" pivotButton="0" quotePrefix="0" xfId="0">
      <alignment horizontal="center" vertical="center" wrapText="1"/>
    </xf>
    <xf numFmtId="0" fontId="4" fillId="7" borderId="1" pivotButton="0" quotePrefix="0" xfId="0"/>
    <xf numFmtId="3" fontId="14" fillId="7" borderId="1" applyAlignment="1" pivotButton="0" quotePrefix="0" xfId="0">
      <alignment horizontal="right" vertical="center"/>
    </xf>
    <xf numFmtId="0" fontId="5" fillId="4" borderId="1" pivotButton="0" quotePrefix="0" xfId="0"/>
    <xf numFmtId="3" fontId="15" fillId="7" borderId="1" applyAlignment="1" pivotButton="0" quotePrefix="0" xfId="0">
      <alignment horizontal="right" vertical="center"/>
    </xf>
    <xf numFmtId="167" fontId="5" fillId="4" borderId="1" applyAlignment="1" pivotButton="0" quotePrefix="0" xfId="0">
      <alignment horizontal="right" vertical="center"/>
    </xf>
    <xf numFmtId="0" fontId="16" fillId="8" borderId="0" applyAlignment="1" pivotButton="0" quotePrefix="0" xfId="0">
      <alignment horizontal="center" vertical="center" wrapText="1"/>
    </xf>
    <xf numFmtId="0" fontId="5" fillId="9" borderId="1" applyAlignment="1" pivotButton="0" quotePrefix="0" xfId="0">
      <alignment vertical="center" wrapText="1"/>
    </xf>
    <xf numFmtId="164" fontId="17" fillId="9" borderId="1" applyAlignment="1" pivotButton="0" quotePrefix="0" xfId="0">
      <alignment horizontal="center" vertical="center" wrapText="1"/>
    </xf>
    <xf numFmtId="165" fontId="17" fillId="9" borderId="1" applyAlignment="1" pivotButton="0" quotePrefix="0" xfId="0">
      <alignment horizontal="center" vertical="center" wrapText="1"/>
    </xf>
    <xf numFmtId="0" fontId="17" fillId="9" borderId="1" applyAlignment="1" pivotButton="0" quotePrefix="0" xfId="0">
      <alignment horizontal="center" vertical="center" wrapText="1"/>
    </xf>
    <xf numFmtId="0" fontId="18" fillId="4" borderId="0" applyAlignment="1" pivotButton="0" quotePrefix="0" xfId="0">
      <alignment horizontal="center" vertical="center" wrapText="1"/>
    </xf>
    <xf numFmtId="9" fontId="10" fillId="5" borderId="1" applyAlignment="1" pivotButton="0" quotePrefix="0" xfId="0">
      <alignment horizontal="center" vertical="center" wrapText="1"/>
    </xf>
    <xf numFmtId="3" fontId="9" fillId="10" borderId="1" applyAlignment="1" pivotButton="0" quotePrefix="0" xfId="0">
      <alignment horizontal="center" vertical="center" wrapText="1"/>
    </xf>
    <xf numFmtId="3" fontId="9" fillId="11" borderId="1" applyAlignment="1" pivotButton="0" quotePrefix="0" xfId="0">
      <alignment horizontal="center" vertical="center" wrapText="1"/>
    </xf>
    <xf numFmtId="3" fontId="9" fillId="12" borderId="1" applyAlignment="1" pivotButton="0" quotePrefix="0" xfId="0">
      <alignment horizontal="center" vertical="center" wrapText="1"/>
    </xf>
    <xf numFmtId="3" fontId="9" fillId="13" borderId="1" applyAlignment="1" pivotButton="0" quotePrefix="0" xfId="0">
      <alignment horizontal="center" vertical="center" wrapText="1"/>
    </xf>
    <xf numFmtId="3" fontId="10" fillId="5" borderId="1" applyAlignment="1" pivotButton="0" quotePrefix="0" xfId="0">
      <alignment horizontal="center" vertical="center" wrapText="1"/>
    </xf>
    <xf numFmtId="3" fontId="9" fillId="14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Выручка по сценариям (тыс. руб.)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'📊 Charts'!C3</f>
            </strRef>
          </tx>
          <spPr>
            <a:ln xmlns:a="http://schemas.openxmlformats.org/drawingml/2006/main">
              <a:prstDash val="solid"/>
            </a:ln>
          </spPr>
          <cat>
            <numRef>
              <f>'📊 Charts'!$B$4:$B$8</f>
            </numRef>
          </cat>
          <val>
            <numRef>
              <f>'📊 Charts'!$C$4:$C$8</f>
            </numRef>
          </val>
        </ser>
        <ser>
          <idx val="1"/>
          <order val="1"/>
          <tx>
            <strRef>
              <f>'📊 Charts'!D3</f>
            </strRef>
          </tx>
          <spPr>
            <a:ln xmlns:a="http://schemas.openxmlformats.org/drawingml/2006/main">
              <a:prstDash val="solid"/>
            </a:ln>
          </spPr>
          <cat>
            <numRef>
              <f>'📊 Charts'!$B$4:$B$8</f>
            </numRef>
          </cat>
          <val>
            <numRef>
              <f>'📊 Charts'!$D$4:$D$8</f>
            </numRef>
          </val>
        </ser>
        <ser>
          <idx val="2"/>
          <order val="2"/>
          <tx>
            <strRef>
              <f>'📊 Charts'!E3</f>
            </strRef>
          </tx>
          <spPr>
            <a:ln xmlns:a="http://schemas.openxmlformats.org/drawingml/2006/main">
              <a:prstDash val="solid"/>
            </a:ln>
          </spPr>
          <cat>
            <numRef>
              <f>'📊 Charts'!$B$4:$B$8</f>
            </numRef>
          </cat>
          <val>
            <numRef>
              <f>'📊 Charts'!$E$4:$E$8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тыс. руб.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EBITDA по сценариям (тыс. руб.)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'📊 Charts'!F3</f>
            </strRef>
          </tx>
          <spPr>
            <a:ln xmlns:a="http://schemas.openxmlformats.org/drawingml/2006/main">
              <a:prstDash val="solid"/>
            </a:ln>
          </spPr>
          <cat>
            <numRef>
              <f>'📊 Charts'!$B$4:$B$8</f>
            </numRef>
          </cat>
          <val>
            <numRef>
              <f>'📊 Charts'!$F$4:$F$8</f>
            </numRef>
          </val>
        </ser>
        <ser>
          <idx val="1"/>
          <order val="1"/>
          <tx>
            <strRef>
              <f>'📊 Charts'!G3</f>
            </strRef>
          </tx>
          <spPr>
            <a:ln xmlns:a="http://schemas.openxmlformats.org/drawingml/2006/main">
              <a:prstDash val="solid"/>
            </a:ln>
          </spPr>
          <cat>
            <numRef>
              <f>'📊 Charts'!$B$4:$B$8</f>
            </numRef>
          </cat>
          <val>
            <numRef>
              <f>'📊 Charts'!$G$4:$G$8</f>
            </numRef>
          </val>
        </ser>
        <ser>
          <idx val="2"/>
          <order val="2"/>
          <tx>
            <strRef>
              <f>'📊 Charts'!H3</f>
            </strRef>
          </tx>
          <spPr>
            <a:ln xmlns:a="http://schemas.openxmlformats.org/drawingml/2006/main">
              <a:prstDash val="solid"/>
            </a:ln>
          </spPr>
          <cat>
            <numRef>
              <f>'📊 Charts'!$B$4:$B$8</f>
            </numRef>
          </cat>
          <val>
            <numRef>
              <f>'📊 Charts'!$H$4:$H$8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тыс. руб.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1</col>
      <colOff>0</colOff>
      <row>9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</col>
      <colOff>0</colOff>
      <row>27</row>
      <rowOff>0</rowOff>
    </from>
    <ext cx="720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0F0FF"/>
    <outlinePr summaryBelow="1" summaryRight="1"/>
    <pageSetUpPr/>
  </sheetPr>
  <dimension ref="A1:C21"/>
  <sheetViews>
    <sheetView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60" customWidth="1" min="3" max="3"/>
  </cols>
  <sheetData>
    <row r="1" ht="40" customHeight="1">
      <c r="A1" s="1" t="inlineStr">
        <is>
          <t>CyberCFO — DCF Модель для Стартапов и M&amp;A</t>
        </is>
      </c>
    </row>
    <row r="2" ht="20" customHeight="1">
      <c r="A2" s="2" t="inlineStr">
        <is>
          <t>Версия 2.0 · CyberCFO.ru · Telegram: @CyberCFO · Instagram: @cyber_cfo</t>
        </is>
      </c>
    </row>
    <row r="3" ht="22" customHeight="1"/>
    <row r="4" ht="22" customHeight="1">
      <c r="B4" s="3" t="inlineStr">
        <is>
          <t>Что внутри:</t>
        </is>
      </c>
    </row>
    <row r="5" ht="22" customHeight="1">
      <c r="B5" s="4" t="inlineStr">
        <is>
          <t>📊 Исходные данные</t>
        </is>
      </c>
      <c r="C5" s="5" t="inlineStr">
        <is>
          <t>Лист «Inputs» — все ключевые допущения модели. Меняйте только жёлтые ячейки.</t>
        </is>
      </c>
    </row>
    <row r="6" ht="22" customHeight="1">
      <c r="B6" s="4" t="inlineStr">
        <is>
          <t>💰 P&amp;L Прогноз</t>
        </is>
      </c>
      <c r="C6" s="5" t="inlineStr">
        <is>
          <t>Лист «P&amp;L» — отчёт о прибылях и убытках на 5 лет (3 сценария).</t>
        </is>
      </c>
    </row>
    <row r="7" ht="22" customHeight="1">
      <c r="B7" s="4" t="inlineStr">
        <is>
          <t>📈 DCF Расчёт</t>
        </is>
      </c>
      <c r="C7" s="5" t="inlineStr">
        <is>
          <t>Лист «DCF» — дисконтирование денежных потоков, NPV, IRR, TV.</t>
        </is>
      </c>
    </row>
    <row r="8" ht="22" customHeight="1">
      <c r="B8" s="4" t="inlineStr">
        <is>
          <t>🔬 Анализ чувствительности</t>
        </is>
      </c>
      <c r="C8" s="5" t="inlineStr">
        <is>
          <t>Лист «Sensitivity» — таблицы как NPV меняется при изменении WACC и роста.</t>
        </is>
      </c>
    </row>
    <row r="9" ht="22" customHeight="1">
      <c r="B9" s="4" t="inlineStr">
        <is>
          <t>📊 Визуализация</t>
        </is>
      </c>
      <c r="C9" s="5" t="inlineStr">
        <is>
          <t>Лист «Charts» — графики выручки, EBITDA и FCF по сценариям.</t>
        </is>
      </c>
    </row>
    <row r="10" ht="22" customHeight="1"/>
    <row r="11" ht="22" customHeight="1">
      <c r="B11" s="3" t="inlineStr">
        <is>
          <t>Как работать:</t>
        </is>
      </c>
    </row>
    <row r="12" ht="22" customHeight="1">
      <c r="B12" s="4" t="inlineStr">
        <is>
          <t>1. Заполните «Inputs»</t>
        </is>
      </c>
      <c r="C12" s="5" t="inlineStr">
        <is>
          <t>Введите данные вашего стартапа: выручка, рост, маржа, CAPEX, WACC.</t>
        </is>
      </c>
    </row>
    <row r="13" ht="22" customHeight="1">
      <c r="B13" s="4" t="inlineStr">
        <is>
          <t>2. Выберите сценарий</t>
        </is>
      </c>
      <c r="C13" s="5" t="inlineStr">
        <is>
          <t>В ячейке B3 листа DCF выберите сценарий: Base / Bull / Bear.</t>
        </is>
      </c>
    </row>
    <row r="14" ht="22" customHeight="1">
      <c r="B14" s="4" t="inlineStr">
        <is>
          <t>3. Считайте NPV</t>
        </is>
      </c>
      <c r="C14" s="5" t="inlineStr">
        <is>
          <t>Модель автоматически пересчитает NPV, IRR и стоимость бизнеса.</t>
        </is>
      </c>
    </row>
    <row r="15" ht="22" customHeight="1">
      <c r="B15" s="4" t="inlineStr">
        <is>
          <t>4. Проверьте чувствительность</t>
        </is>
      </c>
      <c r="C15" s="5" t="inlineStr">
        <is>
          <t>На листе Sensitivity посмотрите, как меняется оценка при разных WACC.</t>
        </is>
      </c>
    </row>
    <row r="16" ht="22" customHeight="1">
      <c r="B16" s="4" t="inlineStr">
        <is>
          <t>5. Подготовьте презентацию</t>
        </is>
      </c>
      <c r="C16" s="5" t="inlineStr">
        <is>
          <t>Скопируйте графики из «Charts» в pitch deck.</t>
        </is>
      </c>
    </row>
    <row r="17" ht="22" customHeight="1"/>
    <row r="18" ht="22" customHeight="1">
      <c r="B18" s="3" t="inlineStr">
        <is>
          <t>Поддержка:</t>
        </is>
      </c>
    </row>
    <row r="19" ht="22" customHeight="1">
      <c r="B19" s="4" t="inlineStr">
        <is>
          <t>📬 Telegram</t>
        </is>
      </c>
      <c r="C19" s="5" t="inlineStr">
        <is>
          <t>@CyberCFO — ответим в течение 24 часов</t>
        </is>
      </c>
    </row>
    <row r="20" ht="22" customHeight="1">
      <c r="B20" s="4" t="inlineStr">
        <is>
          <t>🌐 Сайт</t>
        </is>
      </c>
      <c r="C20" s="5" t="inlineStr">
        <is>
          <t>cybercfo.ru</t>
        </is>
      </c>
    </row>
    <row r="21" ht="22" customHeight="1">
      <c r="B21" s="4" t="inlineStr">
        <is>
          <t>©</t>
        </is>
      </c>
      <c r="C21" s="5" t="inlineStr">
        <is>
          <t>2024 CyberCFO. Шаблон предоставляется «как есть».</t>
        </is>
      </c>
    </row>
  </sheetData>
  <mergeCells count="5">
    <mergeCell ref="A1:C1"/>
    <mergeCell ref="B11:C11"/>
    <mergeCell ref="B18:C18"/>
    <mergeCell ref="B4:C4"/>
    <mergeCell ref="A2:C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B2FFF"/>
    <outlinePr summaryBelow="1" summaryRight="1"/>
    <pageSetUpPr/>
  </sheetPr>
  <dimension ref="A1:F24"/>
  <sheetViews>
    <sheetView workbookViewId="0">
      <selection activeCell="A1" sqref="A1"/>
    </sheetView>
  </sheetViews>
  <sheetFormatPr baseColWidth="8" defaultRowHeight="15"/>
  <cols>
    <col width="3" customWidth="1" min="1" max="1"/>
    <col width="38" customWidth="1" min="2" max="2"/>
    <col width="18" customWidth="1" min="3" max="3"/>
    <col width="12" customWidth="1" min="4" max="4"/>
    <col width="12" customWidth="1" min="5" max="5"/>
    <col width="12" customWidth="1" min="6" max="6"/>
  </cols>
  <sheetData>
    <row r="1" ht="36" customHeight="1">
      <c r="A1" s="6" t="inlineStr">
        <is>
          <t>DCF Inputs — Заполните жёлтые ячейки</t>
        </is>
      </c>
    </row>
    <row r="2" ht="22" customHeight="1">
      <c r="B2" s="7" t="inlineStr">
        <is>
          <t>Параметр</t>
        </is>
      </c>
      <c r="C2" s="7" t="inlineStr">
        <is>
          <t>Base Case</t>
        </is>
      </c>
      <c r="D2" s="7" t="inlineStr">
        <is>
          <t>Bull</t>
        </is>
      </c>
      <c r="E2" s="7" t="inlineStr">
        <is>
          <t>Bear</t>
        </is>
      </c>
      <c r="F2" s="7" t="inlineStr">
        <is>
          <t>Ед.</t>
        </is>
      </c>
    </row>
    <row r="3" ht="24" customHeight="1">
      <c r="B3" s="8" t="inlineStr">
        <is>
          <t>📊 Выручка и Рост</t>
        </is>
      </c>
    </row>
    <row r="4" ht="20" customHeight="1">
      <c r="B4" s="9" t="inlineStr">
        <is>
          <t>Выручка Год 1 (руб.)</t>
        </is>
      </c>
      <c r="C4" s="10" t="n">
        <v>12000000</v>
      </c>
      <c r="D4" s="10" t="n">
        <v>15000000</v>
      </c>
      <c r="E4" s="10" t="n">
        <v>8000000</v>
      </c>
      <c r="F4" s="11" t="inlineStr">
        <is>
          <t>₽</t>
        </is>
      </c>
    </row>
    <row r="5" ht="20" customHeight="1">
      <c r="B5" s="9" t="inlineStr">
        <is>
          <t>Рост выручки, Год 2</t>
        </is>
      </c>
      <c r="C5" s="12" t="n">
        <v>0.6</v>
      </c>
      <c r="D5" s="12" t="n">
        <v>0.8</v>
      </c>
      <c r="E5" s="12" t="n">
        <v>0.3</v>
      </c>
      <c r="F5" s="11" t="inlineStr">
        <is>
          <t>%</t>
        </is>
      </c>
    </row>
    <row r="6" ht="20" customHeight="1">
      <c r="B6" s="9" t="inlineStr">
        <is>
          <t>Рост выручки, Год 3</t>
        </is>
      </c>
      <c r="C6" s="12" t="n">
        <v>0.5</v>
      </c>
      <c r="D6" s="12" t="n">
        <v>0.7</v>
      </c>
      <c r="E6" s="12" t="n">
        <v>0.2</v>
      </c>
      <c r="F6" s="11" t="inlineStr">
        <is>
          <t>%</t>
        </is>
      </c>
    </row>
    <row r="7" ht="20" customHeight="1">
      <c r="B7" s="9" t="inlineStr">
        <is>
          <t>Рост выручки, Год 4</t>
        </is>
      </c>
      <c r="C7" s="12" t="n">
        <v>0.35</v>
      </c>
      <c r="D7" s="12" t="n">
        <v>0.5</v>
      </c>
      <c r="E7" s="12" t="n">
        <v>0.15</v>
      </c>
      <c r="F7" s="11" t="inlineStr">
        <is>
          <t>%</t>
        </is>
      </c>
    </row>
    <row r="8" ht="20" customHeight="1">
      <c r="B8" s="9" t="inlineStr">
        <is>
          <t>Рост выручки, Год 5</t>
        </is>
      </c>
      <c r="C8" s="12" t="n">
        <v>0.25</v>
      </c>
      <c r="D8" s="12" t="n">
        <v>0.35</v>
      </c>
      <c r="E8" s="12" t="n">
        <v>0.1</v>
      </c>
      <c r="F8" s="11" t="inlineStr">
        <is>
          <t>%</t>
        </is>
      </c>
    </row>
    <row r="9" ht="20" customHeight="1">
      <c r="B9" s="9" t="inlineStr">
        <is>
          <t>Темп роста в продолжающей стоимости (g)</t>
        </is>
      </c>
      <c r="C9" s="13" t="n">
        <v>0.03</v>
      </c>
      <c r="D9" s="13" t="n">
        <v>0.05</v>
      </c>
      <c r="E9" s="13" t="n">
        <v>0.02</v>
      </c>
      <c r="F9" s="11" t="inlineStr">
        <is>
          <t>%</t>
        </is>
      </c>
    </row>
    <row r="11" ht="24" customHeight="1">
      <c r="B11" s="8" t="inlineStr">
        <is>
          <t>💰 Маржинальность</t>
        </is>
      </c>
    </row>
    <row r="12" ht="20" customHeight="1">
      <c r="B12" s="9" t="inlineStr">
        <is>
          <t>Валовая маржа</t>
        </is>
      </c>
      <c r="C12" s="12" t="n">
        <v>0.7</v>
      </c>
      <c r="D12" s="12" t="n">
        <v>0.75</v>
      </c>
      <c r="E12" s="12" t="n">
        <v>0.6</v>
      </c>
      <c r="F12" s="11" t="inlineStr">
        <is>
          <t>%</t>
        </is>
      </c>
    </row>
    <row r="13" ht="20" customHeight="1">
      <c r="B13" s="9" t="inlineStr">
        <is>
          <t>EBITDA маржа (стабильная)</t>
        </is>
      </c>
      <c r="C13" s="12" t="n">
        <v>0.25</v>
      </c>
      <c r="D13" s="12" t="n">
        <v>0.35</v>
      </c>
      <c r="E13" s="12" t="n">
        <v>0.1</v>
      </c>
      <c r="F13" s="11" t="inlineStr">
        <is>
          <t>%</t>
        </is>
      </c>
    </row>
    <row r="14" ht="20" customHeight="1">
      <c r="B14" s="9" t="inlineStr">
        <is>
          <t>Налог на прибыль</t>
        </is>
      </c>
      <c r="C14" s="12" t="n">
        <v>0.2</v>
      </c>
      <c r="D14" s="12" t="n">
        <v>0.2</v>
      </c>
      <c r="E14" s="12" t="n">
        <v>0.2</v>
      </c>
      <c r="F14" s="11" t="inlineStr">
        <is>
          <t>%</t>
        </is>
      </c>
    </row>
    <row r="16" ht="24" customHeight="1">
      <c r="B16" s="8" t="inlineStr">
        <is>
          <t>🏗️ CAPEX и Оборотный капитал</t>
        </is>
      </c>
    </row>
    <row r="17" ht="20" customHeight="1">
      <c r="B17" s="9" t="inlineStr">
        <is>
          <t>CAPEX, % от выручки</t>
        </is>
      </c>
      <c r="C17" s="12" t="n">
        <v>0.05</v>
      </c>
      <c r="D17" s="12" t="n">
        <v>0.04</v>
      </c>
      <c r="E17" s="12" t="n">
        <v>0.08</v>
      </c>
      <c r="F17" s="11" t="inlineStr">
        <is>
          <t>%</t>
        </is>
      </c>
    </row>
    <row r="18" ht="20" customHeight="1">
      <c r="B18" s="9" t="inlineStr">
        <is>
          <t>Амортизация, % от CAPEX</t>
        </is>
      </c>
      <c r="C18" s="12" t="n">
        <v>0.2</v>
      </c>
      <c r="D18" s="12" t="n">
        <v>0.2</v>
      </c>
      <c r="E18" s="12" t="n">
        <v>0.2</v>
      </c>
      <c r="F18" s="11" t="inlineStr">
        <is>
          <t>%</t>
        </is>
      </c>
    </row>
    <row r="19" ht="20" customHeight="1">
      <c r="B19" s="9" t="inlineStr">
        <is>
          <t>Изменение NWC, % от роста выручки</t>
        </is>
      </c>
      <c r="C19" s="12" t="n">
        <v>0.1</v>
      </c>
      <c r="D19" s="12" t="n">
        <v>0.08</v>
      </c>
      <c r="E19" s="12" t="n">
        <v>0.15</v>
      </c>
      <c r="F19" s="11" t="inlineStr">
        <is>
          <t>%</t>
        </is>
      </c>
    </row>
    <row r="21" ht="24" customHeight="1">
      <c r="B21" s="8" t="inlineStr">
        <is>
          <t>📉 Ставка дисконтирования</t>
        </is>
      </c>
    </row>
    <row r="22" ht="20" customHeight="1">
      <c r="B22" s="9" t="inlineStr">
        <is>
          <t>WACC (ставка дисконт.)</t>
        </is>
      </c>
      <c r="C22" s="13" t="n">
        <v>0.18</v>
      </c>
      <c r="D22" s="13" t="n">
        <v>0.15</v>
      </c>
      <c r="E22" s="13" t="n">
        <v>0.22</v>
      </c>
      <c r="F22" s="11" t="inlineStr">
        <is>
          <t>%</t>
        </is>
      </c>
    </row>
    <row r="23" ht="20" customHeight="1">
      <c r="B23" s="9" t="inlineStr">
        <is>
          <t>Безрисковая ставка (ОФЗ)</t>
        </is>
      </c>
      <c r="C23" s="13" t="n">
        <v>0.12</v>
      </c>
      <c r="D23" s="13" t="n">
        <v>0.12</v>
      </c>
      <c r="E23" s="13" t="n">
        <v>0.12</v>
      </c>
      <c r="F23" s="11" t="inlineStr">
        <is>
          <t>%</t>
        </is>
      </c>
    </row>
    <row r="24" ht="20" customHeight="1">
      <c r="B24" s="9" t="inlineStr">
        <is>
          <t>Премия за риск (ERP)</t>
        </is>
      </c>
      <c r="C24" s="13" t="n">
        <v>0.06</v>
      </c>
      <c r="D24" s="13" t="n">
        <v>0.06</v>
      </c>
      <c r="E24" s="13" t="n">
        <v>0.06</v>
      </c>
      <c r="F24" s="11" t="inlineStr">
        <is>
          <t>%</t>
        </is>
      </c>
    </row>
  </sheetData>
  <mergeCells count="5">
    <mergeCell ref="B21:F21"/>
    <mergeCell ref="B16:F16"/>
    <mergeCell ref="B11:F11"/>
    <mergeCell ref="A1:F1"/>
    <mergeCell ref="B3:F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00FF88"/>
    <outlinePr summaryBelow="1" summaryRight="1"/>
    <pageSetUpPr/>
  </sheetPr>
  <dimension ref="A1:G20"/>
  <sheetViews>
    <sheetView workbookViewId="0">
      <selection activeCell="A1" sqref="A1"/>
    </sheetView>
  </sheetViews>
  <sheetFormatPr baseColWidth="8" defaultRowHeight="15"/>
  <cols>
    <col width="3" customWidth="1" min="1" max="1"/>
    <col width="35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 ht="36" customHeight="1">
      <c r="A1" s="6" t="inlineStr">
        <is>
          <t>Прогноз P&amp;L — Base Case (тыс. руб.)</t>
        </is>
      </c>
    </row>
    <row r="2" ht="22" customHeight="1">
      <c r="B2" s="14" t="inlineStr">
        <is>
          <t>Показатель</t>
        </is>
      </c>
      <c r="C2" s="7" t="inlineStr">
        <is>
          <t>Год 1</t>
        </is>
      </c>
      <c r="D2" s="7" t="inlineStr">
        <is>
          <t>Год 2</t>
        </is>
      </c>
      <c r="E2" s="7" t="inlineStr">
        <is>
          <t>Год 3</t>
        </is>
      </c>
      <c r="F2" s="7" t="inlineStr">
        <is>
          <t>Год 4</t>
        </is>
      </c>
      <c r="G2" s="7" t="inlineStr">
        <is>
          <t>Год 5</t>
        </is>
      </c>
    </row>
    <row r="3" ht="20" customHeight="1">
      <c r="B3" s="15" t="inlineStr">
        <is>
          <t>📊 Выручка</t>
        </is>
      </c>
      <c r="C3" s="16" t="n">
        <v>12000</v>
      </c>
      <c r="D3" s="16" t="n">
        <v>19200</v>
      </c>
      <c r="E3" s="16" t="n">
        <v>28800</v>
      </c>
      <c r="F3" s="16" t="n">
        <v>38880</v>
      </c>
      <c r="G3" s="16" t="n">
        <v>48600</v>
      </c>
    </row>
    <row r="4" ht="20" customHeight="1">
      <c r="B4" s="5" t="inlineStr">
        <is>
          <t xml:space="preserve">  Рост YoY</t>
        </is>
      </c>
      <c r="D4" s="17" t="n">
        <v>60</v>
      </c>
      <c r="E4" s="17" t="n">
        <v>50</v>
      </c>
      <c r="F4" s="17" t="n">
        <v>35</v>
      </c>
      <c r="G4" s="17" t="n">
        <v>25</v>
      </c>
    </row>
    <row r="5" ht="20" customHeight="1">
      <c r="B5" s="5" t="inlineStr"/>
    </row>
    <row r="6" ht="20" customHeight="1">
      <c r="B6" s="15" t="inlineStr">
        <is>
          <t>Валовая прибыль</t>
        </is>
      </c>
      <c r="C6" s="16" t="n">
        <v>8400</v>
      </c>
      <c r="D6" s="16" t="n">
        <v>13440</v>
      </c>
      <c r="E6" s="16" t="n">
        <v>20160</v>
      </c>
      <c r="F6" s="16" t="n">
        <v>27216</v>
      </c>
      <c r="G6" s="16" t="n">
        <v>34020</v>
      </c>
    </row>
    <row r="7" ht="20" customHeight="1">
      <c r="B7" s="5" t="inlineStr">
        <is>
          <t xml:space="preserve">  Валовая маржа</t>
        </is>
      </c>
      <c r="D7" s="17" t="n">
        <v>70</v>
      </c>
      <c r="E7" s="17" t="n">
        <v>70</v>
      </c>
      <c r="F7" s="17" t="n">
        <v>70</v>
      </c>
      <c r="G7" s="17" t="n">
        <v>70</v>
      </c>
    </row>
    <row r="8" ht="20" customHeight="1">
      <c r="B8" s="5" t="inlineStr"/>
    </row>
    <row r="9" ht="20" customHeight="1">
      <c r="B9" s="5" t="inlineStr">
        <is>
          <t>Операционные расходы</t>
        </is>
      </c>
      <c r="C9" s="18" t="n">
        <v>7200</v>
      </c>
      <c r="D9" s="18" t="n">
        <v>10560</v>
      </c>
      <c r="E9" s="18" t="n">
        <v>14400</v>
      </c>
      <c r="F9" s="18" t="n">
        <v>18656</v>
      </c>
      <c r="G9" s="18" t="n">
        <v>22358</v>
      </c>
    </row>
    <row r="10" ht="20" customHeight="1">
      <c r="B10" s="5" t="inlineStr">
        <is>
          <t xml:space="preserve">  S&amp;M</t>
        </is>
      </c>
      <c r="C10" s="18" t="n">
        <v>2400</v>
      </c>
      <c r="D10" s="18" t="n">
        <v>3840</v>
      </c>
      <c r="E10" s="18" t="n">
        <v>5760</v>
      </c>
      <c r="F10" s="18" t="n">
        <v>7776</v>
      </c>
      <c r="G10" s="18" t="n">
        <v>9720</v>
      </c>
    </row>
    <row r="11" ht="20" customHeight="1">
      <c r="B11" s="5" t="inlineStr">
        <is>
          <t xml:space="preserve">  R&amp;D</t>
        </is>
      </c>
      <c r="C11" s="18" t="n">
        <v>1800</v>
      </c>
      <c r="D11" s="18" t="n">
        <v>2880</v>
      </c>
      <c r="E11" s="18" t="n">
        <v>4320</v>
      </c>
      <c r="F11" s="18" t="n">
        <v>5832</v>
      </c>
      <c r="G11" s="18" t="n">
        <v>7290</v>
      </c>
    </row>
    <row r="12" ht="20" customHeight="1">
      <c r="B12" s="5" t="inlineStr">
        <is>
          <t xml:space="preserve">  G&amp;A</t>
        </is>
      </c>
      <c r="C12" s="18" t="n">
        <v>3000</v>
      </c>
      <c r="D12" s="18" t="n">
        <v>3840</v>
      </c>
      <c r="E12" s="18" t="n">
        <v>4320</v>
      </c>
      <c r="F12" s="18" t="n">
        <v>5048</v>
      </c>
      <c r="G12" s="18" t="n">
        <v>5348</v>
      </c>
    </row>
    <row r="13" ht="20" customHeight="1">
      <c r="B13" s="5" t="inlineStr"/>
    </row>
    <row r="14" ht="20" customHeight="1">
      <c r="B14" s="15" t="inlineStr">
        <is>
          <t>EBITDA</t>
        </is>
      </c>
      <c r="C14" s="16" t="n">
        <v>1200</v>
      </c>
      <c r="D14" s="16" t="n">
        <v>2880</v>
      </c>
      <c r="E14" s="16" t="n">
        <v>5760</v>
      </c>
      <c r="F14" s="16" t="n">
        <v>8560</v>
      </c>
      <c r="G14" s="16" t="n">
        <v>12242</v>
      </c>
    </row>
    <row r="15" ht="20" customHeight="1">
      <c r="B15" s="5" t="inlineStr">
        <is>
          <t xml:space="preserve">  EBITDA маржа</t>
        </is>
      </c>
      <c r="D15" s="17" t="n">
        <v>15</v>
      </c>
      <c r="E15" s="17" t="n">
        <v>20</v>
      </c>
      <c r="F15" s="17" t="n">
        <v>22</v>
      </c>
      <c r="G15" s="17" t="n">
        <v>25</v>
      </c>
    </row>
    <row r="16" ht="20" customHeight="1">
      <c r="B16" s="5" t="inlineStr">
        <is>
          <t>Амортизация</t>
        </is>
      </c>
      <c r="C16" s="18" t="n">
        <v>120</v>
      </c>
      <c r="D16" s="18" t="n">
        <v>192</v>
      </c>
      <c r="E16" s="18" t="n">
        <v>288</v>
      </c>
      <c r="F16" s="18" t="n">
        <v>389</v>
      </c>
      <c r="G16" s="18" t="n">
        <v>486</v>
      </c>
    </row>
    <row r="17" ht="20" customHeight="1">
      <c r="B17" s="15" t="inlineStr">
        <is>
          <t>EBIT</t>
        </is>
      </c>
      <c r="C17" s="16" t="n">
        <v>1080</v>
      </c>
      <c r="D17" s="16" t="n">
        <v>2688</v>
      </c>
      <c r="E17" s="16" t="n">
        <v>5472</v>
      </c>
      <c r="F17" s="16" t="n">
        <v>8171</v>
      </c>
      <c r="G17" s="16" t="n">
        <v>11756</v>
      </c>
    </row>
    <row r="18" ht="20" customHeight="1">
      <c r="B18" s="5" t="inlineStr">
        <is>
          <t>Налог (20%)</t>
        </is>
      </c>
      <c r="C18" s="18" t="n">
        <v>216</v>
      </c>
      <c r="D18" s="18" t="n">
        <v>538</v>
      </c>
      <c r="E18" s="18" t="n">
        <v>1094</v>
      </c>
      <c r="F18" s="18" t="n">
        <v>1634</v>
      </c>
      <c r="G18" s="18" t="n">
        <v>2351</v>
      </c>
    </row>
    <row r="19" ht="20" customHeight="1">
      <c r="B19" s="15" t="inlineStr">
        <is>
          <t>Чистая прибыль</t>
        </is>
      </c>
      <c r="C19" s="16" t="n">
        <v>864</v>
      </c>
      <c r="D19" s="16" t="n">
        <v>2150</v>
      </c>
      <c r="E19" s="16" t="n">
        <v>4378</v>
      </c>
      <c r="F19" s="16" t="n">
        <v>6537</v>
      </c>
      <c r="G19" s="16" t="n">
        <v>9405</v>
      </c>
    </row>
    <row r="20" ht="20" customHeight="1">
      <c r="B20" s="5" t="inlineStr">
        <is>
          <t xml:space="preserve">  Чистая маржа</t>
        </is>
      </c>
      <c r="D20" s="17" t="n">
        <v>11.2</v>
      </c>
      <c r="E20" s="17" t="n">
        <v>15.2</v>
      </c>
      <c r="F20" s="17" t="n">
        <v>16.8</v>
      </c>
      <c r="G20" s="17" t="n">
        <v>19.3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FFD700"/>
    <outlinePr summaryBelow="1" summaryRight="1"/>
    <pageSetUpPr/>
  </sheetPr>
  <dimension ref="A1:G24"/>
  <sheetViews>
    <sheetView workbookViewId="0">
      <selection activeCell="A1" sqref="A1"/>
    </sheetView>
  </sheetViews>
  <sheetFormatPr baseColWidth="8" defaultRowHeight="15"/>
  <cols>
    <col width="3" customWidth="1" min="1" max="1"/>
    <col width="3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 ht="36" customHeight="1">
      <c r="A1" s="19" t="inlineStr">
        <is>
          <t>DCF Оценка Стартапа — Base Case</t>
        </is>
      </c>
    </row>
    <row r="2" ht="22" customHeight="1">
      <c r="B2" s="20" t="inlineStr">
        <is>
          <t>Показатель</t>
        </is>
      </c>
      <c r="C2" s="20" t="inlineStr">
        <is>
          <t>Год 1</t>
        </is>
      </c>
      <c r="D2" s="20" t="inlineStr">
        <is>
          <t>Год 2</t>
        </is>
      </c>
      <c r="E2" s="20" t="inlineStr">
        <is>
          <t>Год 3</t>
        </is>
      </c>
      <c r="F2" s="20" t="inlineStr">
        <is>
          <t>Год 4</t>
        </is>
      </c>
      <c r="G2" s="20" t="inlineStr">
        <is>
          <t>Год 5</t>
        </is>
      </c>
    </row>
    <row r="3" ht="20" customHeight="1">
      <c r="B3" s="21" t="inlineStr">
        <is>
          <t>EBITDA</t>
        </is>
      </c>
      <c r="C3" s="22" t="n">
        <v>1200</v>
      </c>
      <c r="D3" s="22" t="n">
        <v>2880</v>
      </c>
      <c r="E3" s="22" t="n">
        <v>5760</v>
      </c>
      <c r="F3" s="22" t="n">
        <v>8560</v>
      </c>
      <c r="G3" s="22" t="n">
        <v>12242</v>
      </c>
    </row>
    <row r="4" ht="20" customHeight="1">
      <c r="B4" s="23" t="inlineStr">
        <is>
          <t>- Налог на EBIT</t>
        </is>
      </c>
      <c r="C4" s="18" t="n">
        <v>216</v>
      </c>
      <c r="D4" s="18" t="n">
        <v>538</v>
      </c>
      <c r="E4" s="18" t="n">
        <v>1094</v>
      </c>
      <c r="F4" s="18" t="n">
        <v>1634</v>
      </c>
      <c r="G4" s="18" t="n">
        <v>2351</v>
      </c>
    </row>
    <row r="5" ht="20" customHeight="1">
      <c r="B5" s="23" t="inlineStr">
        <is>
          <t>- CAPEX</t>
        </is>
      </c>
      <c r="C5" s="18" t="n">
        <v>600</v>
      </c>
      <c r="D5" s="18" t="n">
        <v>960</v>
      </c>
      <c r="E5" s="18" t="n">
        <v>1440</v>
      </c>
      <c r="F5" s="18" t="n">
        <v>1944</v>
      </c>
      <c r="G5" s="18" t="n">
        <v>2430</v>
      </c>
    </row>
    <row r="6" ht="20" customHeight="1">
      <c r="B6" s="23" t="inlineStr">
        <is>
          <t>- Изм. NWC</t>
        </is>
      </c>
      <c r="C6" s="18" t="n">
        <v>720</v>
      </c>
      <c r="D6" s="18" t="n">
        <v>691</v>
      </c>
      <c r="E6" s="18" t="n">
        <v>1152</v>
      </c>
      <c r="F6" s="18" t="n">
        <v>1296</v>
      </c>
      <c r="G6" s="18" t="n">
        <v>1215</v>
      </c>
    </row>
    <row r="7" ht="20" customHeight="1">
      <c r="B7" s="23" t="inlineStr">
        <is>
          <t>+ Амортизация</t>
        </is>
      </c>
      <c r="C7" s="18" t="n">
        <v>120</v>
      </c>
      <c r="D7" s="18" t="n">
        <v>192</v>
      </c>
      <c r="E7" s="18" t="n">
        <v>288</v>
      </c>
      <c r="F7" s="18" t="n">
        <v>389</v>
      </c>
      <c r="G7" s="18" t="n">
        <v>486</v>
      </c>
    </row>
    <row r="8" ht="20" customHeight="1">
      <c r="B8" s="21" t="inlineStr">
        <is>
          <t>FCF (Free Cash Flow)</t>
        </is>
      </c>
      <c r="C8" s="24" t="n">
        <v>-216</v>
      </c>
      <c r="D8" s="22" t="n">
        <v>883</v>
      </c>
      <c r="E8" s="22" t="n">
        <v>3362</v>
      </c>
      <c r="F8" s="22" t="n">
        <v>4075</v>
      </c>
      <c r="G8" s="22" t="n">
        <v>6732</v>
      </c>
    </row>
    <row r="9" ht="20" customHeight="1">
      <c r="B9" s="23" t="inlineStr"/>
    </row>
    <row r="10" ht="20" customHeight="1">
      <c r="B10" s="23" t="inlineStr">
        <is>
          <t>Коэффициент дисконт.</t>
        </is>
      </c>
    </row>
    <row r="11" ht="20" customHeight="1">
      <c r="B11" s="23" t="inlineStr">
        <is>
          <t xml:space="preserve">  WACC = 18%</t>
        </is>
      </c>
      <c r="C11" s="25" t="n">
        <v>0.847</v>
      </c>
      <c r="D11" s="25" t="n">
        <v>0.718</v>
      </c>
      <c r="E11" s="25" t="n">
        <v>0.609</v>
      </c>
      <c r="F11" s="25" t="n">
        <v>0.516</v>
      </c>
      <c r="G11" s="25" t="n">
        <v>0.437</v>
      </c>
    </row>
    <row r="12" ht="20" customHeight="1">
      <c r="B12" s="21" t="inlineStr">
        <is>
          <t>PV of FCF</t>
        </is>
      </c>
      <c r="C12" s="24" t="n">
        <v>-183</v>
      </c>
      <c r="D12" s="22" t="n">
        <v>634</v>
      </c>
      <c r="E12" s="22" t="n">
        <v>2048</v>
      </c>
      <c r="F12" s="22" t="n">
        <v>2103</v>
      </c>
      <c r="G12" s="22" t="n">
        <v>2942</v>
      </c>
    </row>
    <row r="13" ht="20" customHeight="1">
      <c r="B13" s="23" t="inlineStr"/>
    </row>
    <row r="16" ht="28" customHeight="1">
      <c r="B16" s="26" t="inlineStr">
        <is>
          <t>📊 Итоговая оценка</t>
        </is>
      </c>
    </row>
    <row r="17" ht="22" customHeight="1">
      <c r="B17" s="27" t="inlineStr">
        <is>
          <t>Сумма PV FCF (Год 1–5)</t>
        </is>
      </c>
      <c r="F17" s="28">
        <f>SUM(C13:G13)</f>
        <v/>
      </c>
    </row>
    <row r="18" ht="22" customHeight="1">
      <c r="B18" s="27" t="inlineStr">
        <is>
          <t>Терминальная стоимость (TV = FCF5×(1+g)/(WACC-g))</t>
        </is>
      </c>
      <c r="F18" s="28" t="n">
        <v>42864</v>
      </c>
    </row>
    <row r="19" ht="22" customHeight="1">
      <c r="B19" s="27" t="inlineStr">
        <is>
          <t>PV Терминальной стоимости</t>
        </is>
      </c>
      <c r="F19" s="28" t="n">
        <v>18751</v>
      </c>
    </row>
    <row r="20" ht="22" customHeight="1">
      <c r="B20" s="27" t="inlineStr">
        <is>
          <t>Enterprise Value (EV)</t>
        </is>
      </c>
      <c r="F20" s="28" t="n">
        <v>26295</v>
      </c>
    </row>
    <row r="21" ht="22" customHeight="1">
      <c r="B21" s="27" t="inlineStr">
        <is>
          <t>(-) Чистый долг</t>
        </is>
      </c>
      <c r="F21" s="28" t="n">
        <v>0</v>
      </c>
    </row>
    <row r="22" ht="22" customHeight="1">
      <c r="B22" s="27" t="inlineStr">
        <is>
          <t>Equity Value (100%)</t>
        </is>
      </c>
      <c r="F22" s="28" t="n">
        <v>26295</v>
      </c>
    </row>
    <row r="23" ht="22" customHeight="1">
      <c r="B23" s="27" t="inlineStr">
        <is>
          <t>IRR проекта</t>
        </is>
      </c>
      <c r="F23" s="29" t="n">
        <v>0.47</v>
      </c>
    </row>
    <row r="24" ht="22" customHeight="1">
      <c r="B24" s="27" t="inlineStr">
        <is>
          <t>Срок окупаемости</t>
        </is>
      </c>
      <c r="F24" s="30" t="inlineStr">
        <is>
          <t>≈ 2.3 года</t>
        </is>
      </c>
    </row>
  </sheetData>
  <mergeCells count="18">
    <mergeCell ref="B16:G16"/>
    <mergeCell ref="B17:E17"/>
    <mergeCell ref="B18:E18"/>
    <mergeCell ref="F21:G21"/>
    <mergeCell ref="A1:G1"/>
    <mergeCell ref="B23:E23"/>
    <mergeCell ref="F24:G24"/>
    <mergeCell ref="F19:G19"/>
    <mergeCell ref="F20:G20"/>
    <mergeCell ref="F18:G18"/>
    <mergeCell ref="B21:E21"/>
    <mergeCell ref="F23:G23"/>
    <mergeCell ref="F22:G22"/>
    <mergeCell ref="B24:E24"/>
    <mergeCell ref="B19:E19"/>
    <mergeCell ref="B20:E20"/>
    <mergeCell ref="F17:G17"/>
    <mergeCell ref="B22:E2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0F0FF"/>
    <outlinePr summaryBelow="1" summaryRight="1"/>
    <pageSetUpPr/>
  </sheetPr>
  <dimension ref="A1:K13"/>
  <sheetViews>
    <sheetView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</cols>
  <sheetData>
    <row r="1" ht="36" customHeight="1">
      <c r="A1" s="31" t="inlineStr">
        <is>
          <t>Анализ чувствительности — Enterprise Value (тыс. руб.)</t>
        </is>
      </c>
    </row>
    <row r="2" ht="20" customHeight="1">
      <c r="A2" s="2" t="inlineStr">
        <is>
          <t>Изменение NPV при разных комбинациях WACC (строки) и Темпа роста выручки в Год2 (столбцы)</t>
        </is>
      </c>
    </row>
    <row r="4" ht="22" customHeight="1">
      <c r="B4" s="7" t="inlineStr">
        <is>
          <t>WACC \ Рост</t>
        </is>
      </c>
      <c r="C4" s="32" t="n">
        <v>0.3</v>
      </c>
      <c r="D4" s="32" t="n">
        <v>0.4</v>
      </c>
      <c r="E4" s="32" t="n">
        <v>0.5</v>
      </c>
      <c r="F4" s="32" t="n">
        <v>0.6</v>
      </c>
      <c r="G4" s="32" t="n">
        <v>0.7</v>
      </c>
      <c r="H4" s="32" t="n">
        <v>0.8</v>
      </c>
      <c r="I4" s="32" t="n">
        <v>0.9</v>
      </c>
    </row>
    <row r="5" ht="22" customHeight="1">
      <c r="B5" s="32" t="n">
        <v>0.12</v>
      </c>
      <c r="C5" s="33" t="n">
        <v>17946</v>
      </c>
      <c r="D5" s="33" t="n">
        <v>24717</v>
      </c>
      <c r="E5" s="34" t="n">
        <v>31883</v>
      </c>
      <c r="F5" s="35" t="n">
        <v>39442</v>
      </c>
      <c r="G5" s="35" t="n">
        <v>47397</v>
      </c>
      <c r="H5" s="35" t="n">
        <v>55745</v>
      </c>
      <c r="I5" s="35" t="n">
        <v>64488</v>
      </c>
    </row>
    <row r="6" ht="22" customHeight="1">
      <c r="B6" s="32" t="n">
        <v>0.14</v>
      </c>
      <c r="C6" s="33" t="n">
        <v>15383</v>
      </c>
      <c r="D6" s="33" t="n">
        <v>21186</v>
      </c>
      <c r="E6" s="34" t="n">
        <v>27328</v>
      </c>
      <c r="F6" s="34" t="n">
        <v>33808</v>
      </c>
      <c r="G6" s="35" t="n">
        <v>40626</v>
      </c>
      <c r="H6" s="35" t="n">
        <v>47782</v>
      </c>
      <c r="I6" s="35" t="n">
        <v>55276</v>
      </c>
    </row>
    <row r="7" ht="22" customHeight="1">
      <c r="B7" s="32" t="n">
        <v>0.16</v>
      </c>
      <c r="C7" s="36" t="n">
        <v>13460</v>
      </c>
      <c r="D7" s="33" t="n">
        <v>18538</v>
      </c>
      <c r="E7" s="33" t="n">
        <v>23912</v>
      </c>
      <c r="F7" s="34" t="n">
        <v>29582</v>
      </c>
      <c r="G7" s="35" t="n">
        <v>35548</v>
      </c>
      <c r="H7" s="35" t="n">
        <v>41809</v>
      </c>
      <c r="I7" s="35" t="n">
        <v>48366</v>
      </c>
    </row>
    <row r="8" ht="22" customHeight="1">
      <c r="B8" s="32" t="n">
        <v>0.18</v>
      </c>
      <c r="C8" s="36" t="n">
        <v>11964</v>
      </c>
      <c r="D8" s="33" t="n">
        <v>16478</v>
      </c>
      <c r="E8" s="37" t="n">
        <v>21255</v>
      </c>
      <c r="F8" s="34" t="n">
        <v>26295</v>
      </c>
      <c r="G8" s="34" t="n">
        <v>31598</v>
      </c>
      <c r="H8" s="35" t="n">
        <v>37164</v>
      </c>
      <c r="I8" s="35" t="n">
        <v>42992</v>
      </c>
    </row>
    <row r="9" ht="22" customHeight="1">
      <c r="B9" s="32" t="n">
        <v>0.2</v>
      </c>
      <c r="C9" s="36" t="n">
        <v>10768</v>
      </c>
      <c r="D9" s="36" t="n">
        <v>14830</v>
      </c>
      <c r="E9" s="33" t="n">
        <v>19130</v>
      </c>
      <c r="F9" s="33" t="n">
        <v>23665</v>
      </c>
      <c r="G9" s="34" t="n">
        <v>28438</v>
      </c>
      <c r="H9" s="34" t="n">
        <v>33447</v>
      </c>
      <c r="I9" s="35" t="n">
        <v>38693</v>
      </c>
    </row>
    <row r="10" ht="22" customHeight="1">
      <c r="B10" s="32" t="n">
        <v>0.22</v>
      </c>
      <c r="C10" s="36" t="n">
        <v>9789</v>
      </c>
      <c r="D10" s="36" t="n">
        <v>13482</v>
      </c>
      <c r="E10" s="33" t="n">
        <v>17391</v>
      </c>
      <c r="F10" s="33" t="n">
        <v>21514</v>
      </c>
      <c r="G10" s="34" t="n">
        <v>25853</v>
      </c>
      <c r="H10" s="34" t="n">
        <v>30407</v>
      </c>
      <c r="I10" s="35" t="n">
        <v>35176</v>
      </c>
    </row>
    <row r="11" ht="22" customHeight="1">
      <c r="B11" s="32" t="n">
        <v>0.24</v>
      </c>
      <c r="C11" s="36" t="n">
        <v>8973</v>
      </c>
      <c r="D11" s="36" t="n">
        <v>12359</v>
      </c>
      <c r="E11" s="33" t="n">
        <v>15941</v>
      </c>
      <c r="F11" s="33" t="n">
        <v>19721</v>
      </c>
      <c r="G11" s="33" t="n">
        <v>23698</v>
      </c>
      <c r="H11" s="34" t="n">
        <v>27873</v>
      </c>
      <c r="I11" s="34" t="n">
        <v>32244</v>
      </c>
    </row>
    <row r="12" ht="22" customHeight="1">
      <c r="B12" s="32" t="n">
        <v>0.26</v>
      </c>
      <c r="C12" s="36" t="n">
        <v>8283</v>
      </c>
      <c r="D12" s="36" t="n">
        <v>11408</v>
      </c>
      <c r="E12" s="36" t="n">
        <v>14715</v>
      </c>
      <c r="F12" s="33" t="n">
        <v>18204</v>
      </c>
      <c r="G12" s="33" t="n">
        <v>21875</v>
      </c>
      <c r="H12" s="34" t="n">
        <v>25729</v>
      </c>
      <c r="I12" s="34" t="n">
        <v>29764</v>
      </c>
    </row>
    <row r="13" ht="22" customHeight="1">
      <c r="B13" s="32" t="n">
        <v>0.28</v>
      </c>
      <c r="C13" s="38" t="n">
        <v>7691</v>
      </c>
      <c r="D13" s="36" t="n">
        <v>10593</v>
      </c>
      <c r="E13" s="36" t="n">
        <v>13664</v>
      </c>
      <c r="F13" s="33" t="n">
        <v>16904</v>
      </c>
      <c r="G13" s="33" t="n">
        <v>20313</v>
      </c>
      <c r="H13" s="33" t="n">
        <v>23891</v>
      </c>
      <c r="I13" s="34" t="n">
        <v>27638</v>
      </c>
    </row>
  </sheetData>
  <mergeCells count="2">
    <mergeCell ref="A2:K2"/>
    <mergeCell ref="A1:K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00FF88"/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cols>
    <col width="3" customWidth="1" min="1" max="1"/>
    <col width="20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 ht="36" customHeight="1">
      <c r="A1" s="31" t="inlineStr">
        <is>
          <t>Динамика ключевых показателей (тыс. руб.) — 3 Сценария</t>
        </is>
      </c>
    </row>
    <row r="3" ht="20" customHeight="1">
      <c r="B3" s="7" t="inlineStr">
        <is>
          <t>Год</t>
        </is>
      </c>
      <c r="C3" s="7" t="inlineStr">
        <is>
          <t>Выручка Base</t>
        </is>
      </c>
      <c r="D3" s="7" t="inlineStr">
        <is>
          <t>Выручка Bull</t>
        </is>
      </c>
      <c r="E3" s="7" t="inlineStr">
        <is>
          <t>Выручка Bear</t>
        </is>
      </c>
      <c r="F3" s="7" t="inlineStr">
        <is>
          <t>EBITDA Base</t>
        </is>
      </c>
      <c r="G3" s="7" t="inlineStr">
        <is>
          <t>EBITDA Bull</t>
        </is>
      </c>
      <c r="H3" s="7" t="inlineStr">
        <is>
          <t>EBITDA Bear</t>
        </is>
      </c>
    </row>
    <row r="4" ht="20" customHeight="1">
      <c r="B4" s="39" t="inlineStr">
        <is>
          <t>Год 1</t>
        </is>
      </c>
      <c r="C4" s="18" t="n">
        <v>12000</v>
      </c>
      <c r="D4" s="18" t="n">
        <v>15000</v>
      </c>
      <c r="E4" s="18" t="n">
        <v>8000</v>
      </c>
      <c r="F4" s="18" t="n">
        <v>1200</v>
      </c>
      <c r="G4" s="18" t="n">
        <v>2250</v>
      </c>
      <c r="H4" s="18" t="n">
        <v>-400</v>
      </c>
    </row>
    <row r="5" ht="20" customHeight="1">
      <c r="B5" s="39" t="inlineStr">
        <is>
          <t>Год 2</t>
        </is>
      </c>
      <c r="C5" s="18" t="n">
        <v>19200</v>
      </c>
      <c r="D5" s="18" t="n">
        <v>27000</v>
      </c>
      <c r="E5" s="18" t="n">
        <v>10400</v>
      </c>
      <c r="F5" s="18" t="n">
        <v>2880</v>
      </c>
      <c r="G5" s="18" t="n">
        <v>5670</v>
      </c>
      <c r="H5" s="18" t="n">
        <v>416</v>
      </c>
    </row>
    <row r="6" ht="20" customHeight="1">
      <c r="B6" s="39" t="inlineStr">
        <is>
          <t>Год 3</t>
        </is>
      </c>
      <c r="C6" s="18" t="n">
        <v>28800</v>
      </c>
      <c r="D6" s="18" t="n">
        <v>45900</v>
      </c>
      <c r="E6" s="18" t="n">
        <v>12480</v>
      </c>
      <c r="F6" s="18" t="n">
        <v>5760</v>
      </c>
      <c r="G6" s="18" t="n">
        <v>12285</v>
      </c>
      <c r="H6" s="18" t="n">
        <v>1248</v>
      </c>
    </row>
    <row r="7" ht="20" customHeight="1">
      <c r="B7" s="39" t="inlineStr">
        <is>
          <t>Год 4</t>
        </is>
      </c>
      <c r="C7" s="18" t="n">
        <v>38880</v>
      </c>
      <c r="D7" s="18" t="n">
        <v>68850</v>
      </c>
      <c r="E7" s="18" t="n">
        <v>14352</v>
      </c>
      <c r="F7" s="18" t="n">
        <v>12170</v>
      </c>
      <c r="G7" s="18" t="n">
        <v>27027</v>
      </c>
      <c r="H7" s="18" t="n">
        <v>2870</v>
      </c>
    </row>
    <row r="8" ht="20" customHeight="1">
      <c r="B8" s="39" t="inlineStr">
        <is>
          <t>Год 5</t>
        </is>
      </c>
      <c r="C8" s="18" t="n">
        <v>48600</v>
      </c>
      <c r="D8" s="18" t="n">
        <v>93148</v>
      </c>
      <c r="E8" s="18" t="n">
        <v>15787</v>
      </c>
      <c r="F8" s="18" t="n">
        <v>15190</v>
      </c>
      <c r="G8" s="18" t="n">
        <v>37637</v>
      </c>
      <c r="H8" s="18" t="n">
        <v>4250</v>
      </c>
    </row>
  </sheetData>
  <mergeCells count="1">
    <mergeCell ref="A1:G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2026-04-05T19:33:07Z</dcterms:created>
  <dcterms:modified xmlns:dcterms="http://purl.org/dc/terms/" xmlns:xsi="http://www.w3.org/2001/XMLSchema-instance" xsi:type="dcterms:W3CDTF">2026-04-05T19:33:07Z</dcterms:modified>
</cp:coreProperties>
</file>